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Cgdesigner\Desktop\"/>
    </mc:Choice>
  </mc:AlternateContent>
  <xr:revisionPtr revIDLastSave="0" documentId="13_ncr:1_{0EF3B5FF-2EA4-44B6-8B70-CECC27928286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Даромад" sheetId="15" r:id="rId1"/>
    <sheet name="даромад худуд" sheetId="16" r:id="rId2"/>
    <sheet name="+Трансферт" sheetId="17" r:id="rId3"/>
    <sheet name="+туманлар" sheetId="14" r:id="rId4"/>
    <sheet name="+харажат худуд" sheetId="7" r:id="rId5"/>
    <sheet name="+Тасниф" sheetId="8" r:id="rId6"/>
    <sheet name="+Худудий туман" sheetId="4" r:id="rId7"/>
  </sheets>
  <definedNames>
    <definedName name="_xlnm._FilterDatabase" localSheetId="6" hidden="1">'+Худудий туман'!$B$3:$D$18</definedName>
    <definedName name="_xlnm._FilterDatabase" localSheetId="0" hidden="1">Даромад!$A$1:$B$25</definedName>
    <definedName name="_xlnm.Print_Titles" localSheetId="3">'+туманлар'!$A:$B,'+туманлар'!$5:$7</definedName>
    <definedName name="_xlnm.Print_Titles" localSheetId="6">'+Худудий туман'!$B:$C,'+Худудий туман'!$3:$3</definedName>
    <definedName name="_xlnm.Print_Titles" localSheetId="0">Даромад!$A:$A,Даромад!$4:$6</definedName>
    <definedName name="_xlnm.Print_Area" localSheetId="2">'+Трансферт'!$A$1:$D$4</definedName>
    <definedName name="_xlnm.Print_Area" localSheetId="3">'+туманлар'!$A$1:$C$58</definedName>
    <definedName name="_xlnm.Print_Area" localSheetId="4">'+харажат худуд'!$A$1:$D$5</definedName>
    <definedName name="_xlnm.Print_Area" localSheetId="6">'+Худудий туман'!$A$1:$D$19</definedName>
    <definedName name="_xlnm.Print_Area" localSheetId="0">Даромад!$A$1:$C$25</definedName>
    <definedName name="_xlnm.Print_Area" localSheetId="1">'даромад худуд'!$A$1:$D$5</definedName>
  </definedNames>
  <calcPr calcId="179021"/>
</workbook>
</file>

<file path=xl/calcChain.xml><?xml version="1.0" encoding="utf-8"?>
<calcChain xmlns="http://schemas.openxmlformats.org/spreadsheetml/2006/main">
  <c r="D8" i="8" l="1"/>
  <c r="C28" i="14" l="1"/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C12" i="15" l="1"/>
  <c r="C7" i="15"/>
  <c r="D4" i="8" l="1"/>
  <c r="C46" i="14" l="1"/>
  <c r="C18" i="14"/>
  <c r="C15" i="14"/>
  <c r="C11" i="14"/>
  <c r="C9" i="14" l="1"/>
  <c r="C8" i="14" s="1"/>
  <c r="D18" i="4"/>
  <c r="D4" i="16" l="1"/>
  <c r="D4" i="7"/>
</calcChain>
</file>

<file path=xl/sharedStrings.xml><?xml version="1.0" encoding="utf-8"?>
<sst xmlns="http://schemas.openxmlformats.org/spreadsheetml/2006/main" count="223" uniqueCount="204">
  <si>
    <t>Даромадлар номи</t>
  </si>
  <si>
    <t>Наименование доходов</t>
  </si>
  <si>
    <t>Сумма
(млн.сўм/
млн.сум)</t>
  </si>
  <si>
    <t>Даромадлар жами</t>
  </si>
  <si>
    <t>Всего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</si>
  <si>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</si>
  <si>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</si>
  <si>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</si>
  <si>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</si>
  <si>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</si>
  <si>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</si>
  <si>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</si>
  <si>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</si>
  <si>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</si>
  <si>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</si>
  <si>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</si>
  <si>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</si>
  <si>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</si>
  <si>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</si>
  <si>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</si>
  <si>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</si>
  <si>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</si>
  <si>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</si>
  <si>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</si>
  <si>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</si>
  <si>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</si>
  <si>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</si>
  <si>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</si>
  <si>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</si>
  <si>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</si>
  <si>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</si>
  <si>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</si>
  <si>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</si>
  <si>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</si>
  <si>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</si>
  <si>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</si>
  <si>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</si>
  <si>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</si>
  <si>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Налог на доходы физических лиц от сдачи имущества в аренду Государственное имущество</t>
  </si>
  <si>
    <t>Бошқа тушумлар жами</t>
  </si>
  <si>
    <t>Прочие поступления всего</t>
  </si>
  <si>
    <t>№</t>
  </si>
  <si>
    <t>Жами</t>
  </si>
  <si>
    <t>Всего</t>
  </si>
  <si>
    <t xml:space="preserve">харажатларининг ижроси юзасидан </t>
  </si>
  <si>
    <t>М А Ъ Л У М О Т</t>
  </si>
  <si>
    <t>Кўрсаткичлар номи</t>
  </si>
  <si>
    <t xml:space="preserve"> Харажатлар - жами</t>
  </si>
  <si>
    <t>1.</t>
  </si>
  <si>
    <t>Ижтимоий соҳа ва аҳолини ижтимоий қўллаб-қувватлашга харажатлар - жами</t>
  </si>
  <si>
    <t>шу жумладан:</t>
  </si>
  <si>
    <t>1.1</t>
  </si>
  <si>
    <t>Маориф</t>
  </si>
  <si>
    <t xml:space="preserve"> - умумий таълим</t>
  </si>
  <si>
    <t xml:space="preserve"> - кадрлар тайёрлаш</t>
  </si>
  <si>
    <t>1.2</t>
  </si>
  <si>
    <t>Соғлиқни сақлаш жами</t>
  </si>
  <si>
    <t>Соғлиқни сақлаш</t>
  </si>
  <si>
    <t>Тиббий-ижтимоий хизматлар учун харажатлар</t>
  </si>
  <si>
    <t>1.3</t>
  </si>
  <si>
    <t>Маданият ва спорт, оммавий ахборот воситалари</t>
  </si>
  <si>
    <t xml:space="preserve"> - маданият ва оммавий ахборот воситалари</t>
  </si>
  <si>
    <t xml:space="preserve"> - спорт</t>
  </si>
  <si>
    <t>1.4</t>
  </si>
  <si>
    <t>1.5</t>
  </si>
  <si>
    <t>Болали оилаларга ва кам таъминланган оилаларга нафақалар ва компенсациялар</t>
  </si>
  <si>
    <t>1.6</t>
  </si>
  <si>
    <t>1941-1945 йиллардаги уруш фахрийлари ва унга тенглаштирилган шахслар учун асосий турдаги озик-овкат махсулотлари ва гигиена товарларини бепул бериш харажатлари</t>
  </si>
  <si>
    <t>1.7</t>
  </si>
  <si>
    <t>Чернобиль фалокатини бартараф этишда қатнашганларни ижтимоий ҳимоялаш</t>
  </si>
  <si>
    <t>1.8</t>
  </si>
  <si>
    <t>Шаҳар пассажир транспортида баъзи категориядаги кишиларнинг бепул юришларини бюджетдан қоплаш</t>
  </si>
  <si>
    <t>1.9</t>
  </si>
  <si>
    <t>Фуқароларга етказилган зарарни коплаш</t>
  </si>
  <si>
    <t>1.10</t>
  </si>
  <si>
    <t>Ижтимоий кўникма марказлари</t>
  </si>
  <si>
    <t>2.</t>
  </si>
  <si>
    <t>Иқтисодиётга харажатлар</t>
  </si>
  <si>
    <t>2.1</t>
  </si>
  <si>
    <t>Фермерлар хўжаликлари бухгалтерия марказлари</t>
  </si>
  <si>
    <t>2.2</t>
  </si>
  <si>
    <t>Ўсимликлар карантини инспекциялари харажатлари</t>
  </si>
  <si>
    <t>2.3</t>
  </si>
  <si>
    <t>Ободонлаштириш</t>
  </si>
  <si>
    <t>2.4</t>
  </si>
  <si>
    <t>Махсус эксплуатация-монтаж харажатлари</t>
  </si>
  <si>
    <t>2.5</t>
  </si>
  <si>
    <t xml:space="preserve">Суғориладиган ерларнинг мелиоратив ҳолатини яхшилаш </t>
  </si>
  <si>
    <t>2.6</t>
  </si>
  <si>
    <t>Автобус йўналишларининг йиллик субсидиялаш харажатлари</t>
  </si>
  <si>
    <t>2.7</t>
  </si>
  <si>
    <t>Маҳаллий бюджетларда ҳоким ёрдамчиларининг тавсиялари асосида маҳалла инфратузилмасини яхшилаш учун</t>
  </si>
  <si>
    <t>2.8</t>
  </si>
  <si>
    <t>Фермер хўжаликларининг насос агрегатлари ва суғориш қудуқлари истеъмол қиладиган электр энергияси қийматини қоплаш учун Ўзбекистон Республикаси Давлат бюджетидан субсидиялар ажратиш</t>
  </si>
  <si>
    <t>2.9</t>
  </si>
  <si>
    <t>Иссиқлик таъминот корхоналарига субсидиялар</t>
  </si>
  <si>
    <t>2.10</t>
  </si>
  <si>
    <t>Сув хўжалиги вазирлиги ташкилотлари</t>
  </si>
  <si>
    <t>2.11</t>
  </si>
  <si>
    <t>Ўрмон хўжалиги ташкилотлари</t>
  </si>
  <si>
    <t>2.12</t>
  </si>
  <si>
    <t>Давлат экология қўмитасининг ҳудудий бошқармалари</t>
  </si>
  <si>
    <t>2.13</t>
  </si>
  <si>
    <t>Пиллачилик ва қоракўлчиликни ривожлантириш қўмитасининг ҳудудий бўлимларини сақлаш харажатлари</t>
  </si>
  <si>
    <t>2.14</t>
  </si>
  <si>
    <t>Уй-жой коммунал хўжалиги вазирлигининг худудий бўлимларини сақлаш харажатлари</t>
  </si>
  <si>
    <t>2.15</t>
  </si>
  <si>
    <t>Кўп хонадонли уй-жой фондига туташ ҳудудларни ободонлаштириш</t>
  </si>
  <si>
    <t>2.16</t>
  </si>
  <si>
    <t>Ветеринария қўмитаси</t>
  </si>
  <si>
    <t>3.</t>
  </si>
  <si>
    <r>
      <t>Бош</t>
    </r>
    <r>
      <rPr>
        <sz val="12"/>
        <color indexed="56"/>
        <rFont val="Times New Roman"/>
        <family val="1"/>
        <charset val="204"/>
      </rPr>
      <t>қ</t>
    </r>
    <r>
      <rPr>
        <b/>
        <sz val="12"/>
        <color indexed="56"/>
        <rFont val="Times New Roman"/>
        <family val="1"/>
        <charset val="204"/>
      </rPr>
      <t>а харажатлар</t>
    </r>
  </si>
  <si>
    <t>Маҳаллий бюджетдан молиялаштириладиган бошқа муассасалар ва тадбирлар</t>
  </si>
  <si>
    <t>Бошқа харажатлар</t>
  </si>
  <si>
    <t>Эркин иқтисодий зоналарни сақлаш харажатлари</t>
  </si>
  <si>
    <t>Бюджетдан ташкари бошка жамғармаларга бериладиган маблаглар</t>
  </si>
  <si>
    <t>Ёшлар дафтарига киритилган ёшларни ижтимоий куллаб-кувватлаш харажатлари</t>
  </si>
  <si>
    <t>Аёллар дафтарига киритилган аёлларни ижтимоий куллаб-кувватлаш харажатлари</t>
  </si>
  <si>
    <t>Адвокатлар хизмати</t>
  </si>
  <si>
    <t>Қабуллар уйини сақлаш харажатлари</t>
  </si>
  <si>
    <t>Ичимлик суви жамғармасига ажратилган маблағлар</t>
  </si>
  <si>
    <t>Обод кишлок ва Обод маҳалла жамгармасига ажратиладиган маблаглар</t>
  </si>
  <si>
    <t>Чет эл кредитларини қоплаш</t>
  </si>
  <si>
    <t>Харажатлар- жами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</si>
  <si>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</si>
  <si>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</si>
  <si>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</si>
  <si>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</si>
  <si>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</si>
  <si>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</si>
  <si>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</si>
  <si>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</si>
  <si>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</si>
  <si>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</si>
  <si>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</si>
  <si>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</si>
  <si>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</si>
  <si>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</si>
  <si>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</si>
  <si>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</si>
  <si>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</si>
  <si>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</si>
  <si>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</si>
  <si>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</si>
  <si>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</si>
  <si>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</si>
  <si>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</si>
  <si>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</si>
  <si>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</si>
  <si>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</si>
  <si>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</si>
  <si>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</si>
  <si>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</si>
  <si>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</si>
  <si>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</si>
  <si>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</si>
  <si>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Ҳудудий бюджет маблағлари
тақсимловчилар номи</t>
  </si>
  <si>
    <t>Сумма
(млн.сўм)</t>
  </si>
  <si>
    <t>Бошқа ташкилотлар</t>
  </si>
  <si>
    <t>Ахборот кутибхона</t>
  </si>
  <si>
    <t>Наманган тумани Тиббиёт бирлашмаси</t>
  </si>
  <si>
    <t>Наманган тумани Маданият бўлими</t>
  </si>
  <si>
    <t>Наманган тумани Жисмоний тарбия ва спорт бўлими</t>
  </si>
  <si>
    <t>Наманган тумани Қишлоқ хўжалиги бўлими</t>
  </si>
  <si>
    <t>Наманган тумани Ирригация тизими</t>
  </si>
  <si>
    <t>Наманган тумани Ветеринария бўлими</t>
  </si>
  <si>
    <t>Наманган тумани Бандлик ва меҳнат муносабатлари бўлими</t>
  </si>
  <si>
    <t>Наманган тумани молия бўлими</t>
  </si>
  <si>
    <t>Наманган тумани ҳокимлиги</t>
  </si>
  <si>
    <t>Наманган тумани Халқ депутатлари Кенгаши</t>
  </si>
  <si>
    <t>Наманган тумани Маҳалла ва оилани қуллаб-қувватлаш бўлими</t>
  </si>
  <si>
    <t>Наманган тумани Ободонлаштириш бошқармаси</t>
  </si>
  <si>
    <t>Наманган тумани</t>
  </si>
  <si>
    <t>Наманган туман маҳаллий бюджети</t>
  </si>
  <si>
    <t>Наманган туман</t>
  </si>
  <si>
    <t xml:space="preserve">Наманган туман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</si>
  <si>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</si>
  <si>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</si>
  <si>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</si>
  <si>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</si>
  <si>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</si>
  <si>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</si>
  <si>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</si>
  <si>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</si>
  <si>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</si>
  <si>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</si>
  <si>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</si>
  <si>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 xml:space="preserve">Сумма
(млн.сўм/
млн.сум) </t>
  </si>
  <si>
    <t>Наманган тумани Мактабгача ва мактаб таълим бўлими</t>
  </si>
  <si>
    <t xml:space="preserve"> - мактабгача ва мактаб таълим</t>
  </si>
  <si>
    <t>Касса Харажати</t>
  </si>
  <si>
    <t>даромадларининг 2024 йил 3-чорак  ижроси</t>
  </si>
  <si>
    <t xml:space="preserve">Наманган туман маҳаллий бюджет даромадларининг                                                         2024 йил 1 октябр холатига </t>
  </si>
  <si>
    <t>Наманган туман маҳаллий бюджет даромадларининг 2024 йил январь-сентябр ойлари ижроси</t>
  </si>
  <si>
    <t>Исполнение доходов местного бюджета Наманганской районов за январь-сентябр месяц 2024 года</t>
  </si>
  <si>
    <t>Наманган туман маҳаллий бюджети 2024 йил 1 октябр холатига ажратилган тартибга солувчи бюджетлараро трансферт</t>
  </si>
  <si>
    <t>Наманган туман маҳаллий бюджетларга
2024 йил январь-сентябр ажратилган тартибга солувчи бюджетлараро трансферт</t>
  </si>
  <si>
    <t>Выравнивающие межбюджетные трансферты в Наманганской районов за январь-сентябр месяц
2024 года</t>
  </si>
  <si>
    <t>Наманган туман маҳаллий бюджети 2024 йил 1 октябр холатига</t>
  </si>
  <si>
    <t>Наманган туман маҳаллий бюджети харажатларининг 2024 йил 1 октябр холатига</t>
  </si>
  <si>
    <t>Наманган туман маҳаллий бюджет харажатларининг
2024 йил январь-сентябрь ойлари  ижроси</t>
  </si>
  <si>
    <t>Исполнение расходов Наманганганскому районов местного бюджета за 
январь-сентябрь месяц
2024 года</t>
  </si>
  <si>
    <t>Наманган туман маҳаллий бюджети  харажатларининг 
2024 йил 1 октябр холатига (иқтисодий тасниф бўйича)</t>
  </si>
  <si>
    <t xml:space="preserve">Наманган тумани маҳаллий бюджетидан маблағ олувчи бюджет маблағларини тақсимловчиларнинг 2024 йил 1 октябрь холатига харажатларининг ижроси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</si>
</sst>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 ;[Red]\-#,##0\ "/>
    <numFmt numFmtId="166" formatCode="0.0"/>
    <numFmt numFmtId="167" formatCode="#,##0.0"/>
    <numFmt numFmtId="168" formatCode="#,##0.00000000"/>
    <numFmt numFmtId="169" formatCode="#,##0.0000"/>
    <numFmt numFmtId="170" formatCode="#,##0.00000"/>
    <numFmt numFmtId="171" formatCode="#,##0.00000000000"/>
  </numFmts>
  <fonts count="14" x14ac:knownFonts="1">
    <font>
      <sz val="10"/>
      <name val="Arial"/>
    </font>
    <font>
      <sz val="12"/>
      <color indexed="56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b/>
      <sz val="12"/>
      <color theme="2" tint="-0.899990844447157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/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</cellStyleXfs>
  <cellXfs count="138">
    <xf numFmtId="0" fontId="0" fillId="0" borderId="0" xfId="0"/>
    <xf numFmtId="0" fontId="7" fillId="0" borderId="0" xfId="1" applyFont="1"/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justify" vertical="center" wrapText="1"/>
    </xf>
    <xf numFmtId="3" fontId="7" fillId="0" borderId="21" xfId="1" applyNumberFormat="1" applyFont="1" applyBorder="1" applyAlignment="1">
      <alignment horizontal="center" vertical="center" wrapText="1"/>
    </xf>
    <xf numFmtId="49" fontId="7" fillId="0" borderId="0" xfId="4" applyNumberFormat="1" applyFont="1" applyFill="1" applyAlignment="1">
      <alignment horizontal="left"/>
    </xf>
    <xf numFmtId="3" fontId="7" fillId="0" borderId="0" xfId="4" applyNumberFormat="1" applyFont="1" applyFill="1" applyAlignment="1">
      <alignment horizontal="left"/>
    </xf>
    <xf numFmtId="49" fontId="8" fillId="0" borderId="0" xfId="4" applyNumberFormat="1" applyFont="1" applyFill="1" applyAlignment="1">
      <alignment horizontal="left"/>
    </xf>
    <xf numFmtId="0" fontId="8" fillId="0" borderId="0" xfId="4" applyFont="1" applyFill="1"/>
    <xf numFmtId="3" fontId="8" fillId="0" borderId="0" xfId="4" applyNumberFormat="1" applyFont="1" applyFill="1"/>
    <xf numFmtId="3" fontId="7" fillId="0" borderId="0" xfId="4" applyNumberFormat="1" applyFont="1" applyFill="1"/>
    <xf numFmtId="0" fontId="7" fillId="0" borderId="0" xfId="4" applyFont="1" applyFill="1"/>
    <xf numFmtId="3" fontId="7" fillId="0" borderId="0" xfId="4" applyNumberFormat="1" applyFont="1" applyFill="1" applyAlignment="1">
      <alignment horizontal="center"/>
    </xf>
    <xf numFmtId="0" fontId="8" fillId="2" borderId="23" xfId="1" applyFont="1" applyFill="1" applyBorder="1" applyAlignment="1">
      <alignment horizontal="center" vertical="center" wrapText="1"/>
    </xf>
    <xf numFmtId="3" fontId="8" fillId="2" borderId="24" xfId="1" applyNumberFormat="1" applyFont="1" applyFill="1" applyBorder="1" applyAlignment="1">
      <alignment horizontal="center" vertical="center" wrapText="1"/>
    </xf>
    <xf numFmtId="3" fontId="8" fillId="2" borderId="24" xfId="1" applyNumberFormat="1" applyFont="1" applyFill="1" applyBorder="1" applyAlignment="1">
      <alignment horizontal="center" vertical="center"/>
    </xf>
    <xf numFmtId="0" fontId="9" fillId="0" borderId="0" xfId="4" applyFont="1" applyFill="1"/>
    <xf numFmtId="2" fontId="7" fillId="3" borderId="16" xfId="5" applyNumberFormat="1" applyFont="1" applyFill="1" applyBorder="1" applyAlignment="1">
      <alignment horizontal="justify" vertical="center" wrapText="1"/>
    </xf>
    <xf numFmtId="2" fontId="7" fillId="3" borderId="17" xfId="5" applyNumberFormat="1" applyFont="1" applyFill="1" applyBorder="1" applyAlignment="1">
      <alignment horizontal="justify" vertical="center" wrapText="1"/>
    </xf>
    <xf numFmtId="2" fontId="7" fillId="3" borderId="19" xfId="5" applyNumberFormat="1" applyFont="1" applyFill="1" applyBorder="1" applyAlignment="1">
      <alignment horizontal="justify" vertical="center" wrapText="1"/>
    </xf>
    <xf numFmtId="2" fontId="7" fillId="3" borderId="20" xfId="5" applyNumberFormat="1" applyFont="1" applyFill="1" applyBorder="1" applyAlignment="1">
      <alignment horizontal="justify" vertical="center" wrapText="1"/>
    </xf>
    <xf numFmtId="2" fontId="7" fillId="3" borderId="25" xfId="5" applyNumberFormat="1" applyFont="1" applyFill="1" applyBorder="1" applyAlignment="1">
      <alignment horizontal="justify" vertical="center" wrapText="1"/>
    </xf>
    <xf numFmtId="2" fontId="7" fillId="3" borderId="26" xfId="5" applyNumberFormat="1" applyFont="1" applyFill="1" applyBorder="1" applyAlignment="1">
      <alignment horizontal="justify" vertical="center" wrapText="1"/>
    </xf>
    <xf numFmtId="2" fontId="8" fillId="3" borderId="22" xfId="5" applyNumberFormat="1" applyFont="1" applyFill="1" applyBorder="1" applyAlignment="1">
      <alignment horizontal="justify" vertical="center" wrapText="1"/>
    </xf>
    <xf numFmtId="2" fontId="8" fillId="3" borderId="23" xfId="5" applyNumberFormat="1" applyFont="1" applyFill="1" applyBorder="1" applyAlignment="1">
      <alignment horizontal="justify" vertical="center" wrapText="1"/>
    </xf>
    <xf numFmtId="2" fontId="7" fillId="3" borderId="27" xfId="5" applyNumberFormat="1" applyFont="1" applyFill="1" applyBorder="1" applyAlignment="1">
      <alignment horizontal="justify" vertical="center" wrapText="1"/>
    </xf>
    <xf numFmtId="2" fontId="7" fillId="3" borderId="28" xfId="5" applyNumberFormat="1" applyFont="1" applyFill="1" applyBorder="1" applyAlignment="1">
      <alignment horizontal="justify" vertical="center" wrapText="1"/>
    </xf>
    <xf numFmtId="0" fontId="8" fillId="2" borderId="22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23" xfId="4" applyFont="1" applyFill="1" applyBorder="1" applyAlignment="1">
      <alignment horizontal="center" vertical="center" wrapText="1"/>
    </xf>
    <xf numFmtId="3" fontId="8" fillId="0" borderId="24" xfId="4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3" fontId="7" fillId="0" borderId="0" xfId="4" applyNumberFormat="1" applyFont="1" applyAlignment="1">
      <alignment horizontal="center"/>
    </xf>
    <xf numFmtId="0" fontId="7" fillId="0" borderId="0" xfId="4" applyFont="1"/>
    <xf numFmtId="0" fontId="7" fillId="0" borderId="16" xfId="4" applyFont="1" applyBorder="1" applyAlignment="1">
      <alignment horizontal="center" vertical="center" wrapText="1"/>
    </xf>
    <xf numFmtId="0" fontId="7" fillId="0" borderId="17" xfId="4" applyFont="1" applyBorder="1" applyAlignment="1">
      <alignment vertical="center" wrapText="1"/>
    </xf>
    <xf numFmtId="3" fontId="7" fillId="0" borderId="18" xfId="4" applyNumberFormat="1" applyFont="1" applyBorder="1" applyAlignment="1">
      <alignment horizontal="center" vertical="center" wrapText="1"/>
    </xf>
    <xf numFmtId="0" fontId="7" fillId="0" borderId="28" xfId="4" applyFont="1" applyBorder="1" applyAlignment="1">
      <alignment vertical="center" wrapText="1"/>
    </xf>
    <xf numFmtId="0" fontId="7" fillId="0" borderId="19" xfId="4" applyFont="1" applyBorder="1" applyAlignment="1">
      <alignment horizontal="center" vertical="center" wrapText="1"/>
    </xf>
    <xf numFmtId="0" fontId="7" fillId="0" borderId="20" xfId="4" applyFont="1" applyBorder="1" applyAlignment="1">
      <alignment vertical="center" wrapText="1"/>
    </xf>
    <xf numFmtId="3" fontId="8" fillId="2" borderId="24" xfId="4" applyNumberFormat="1" applyFont="1" applyFill="1" applyBorder="1" applyAlignment="1">
      <alignment horizontal="center" vertical="center" wrapText="1"/>
    </xf>
    <xf numFmtId="2" fontId="7" fillId="0" borderId="16" xfId="4" applyNumberFormat="1" applyFont="1" applyBorder="1" applyAlignment="1">
      <alignment horizontal="center" vertical="center" wrapText="1"/>
    </xf>
    <xf numFmtId="2" fontId="7" fillId="0" borderId="27" xfId="4" applyNumberFormat="1" applyFont="1" applyBorder="1" applyAlignment="1">
      <alignment horizontal="center" vertical="center" wrapText="1"/>
    </xf>
    <xf numFmtId="3" fontId="8" fillId="0" borderId="24" xfId="4" applyNumberFormat="1" applyFont="1" applyFill="1" applyBorder="1" applyAlignment="1">
      <alignment horizontal="center" vertical="center" shrinkToFit="1"/>
    </xf>
    <xf numFmtId="3" fontId="7" fillId="0" borderId="21" xfId="4" applyNumberFormat="1" applyFont="1" applyFill="1" applyBorder="1" applyAlignment="1">
      <alignment horizontal="center" vertical="center" shrinkToFit="1"/>
    </xf>
    <xf numFmtId="0" fontId="8" fillId="2" borderId="23" xfId="4" applyFont="1" applyFill="1" applyBorder="1" applyAlignment="1">
      <alignment vertical="center" wrapText="1"/>
    </xf>
    <xf numFmtId="0" fontId="8" fillId="0" borderId="0" xfId="4" applyFont="1"/>
    <xf numFmtId="3" fontId="8" fillId="0" borderId="0" xfId="4" applyNumberFormat="1" applyFont="1"/>
    <xf numFmtId="0" fontId="9" fillId="0" borderId="17" xfId="4" applyFont="1" applyBorder="1" applyAlignment="1">
      <alignment vertical="center" wrapText="1"/>
    </xf>
    <xf numFmtId="0" fontId="7" fillId="0" borderId="22" xfId="4" applyFont="1" applyFill="1" applyBorder="1" applyAlignment="1">
      <alignment horizontal="center" vertical="center" wrapText="1"/>
    </xf>
    <xf numFmtId="0" fontId="7" fillId="0" borderId="23" xfId="4" applyFont="1" applyFill="1" applyBorder="1" applyAlignment="1">
      <alignment horizontal="center" vertical="center" wrapText="1"/>
    </xf>
    <xf numFmtId="3" fontId="7" fillId="0" borderId="24" xfId="4" applyNumberFormat="1" applyFont="1" applyFill="1" applyBorder="1" applyAlignment="1">
      <alignment horizontal="center" vertical="center" wrapText="1"/>
    </xf>
    <xf numFmtId="167" fontId="7" fillId="0" borderId="24" xfId="4" applyNumberFormat="1" applyFont="1" applyFill="1" applyBorder="1" applyAlignment="1">
      <alignment horizontal="center" vertical="center" wrapText="1"/>
    </xf>
    <xf numFmtId="164" fontId="7" fillId="0" borderId="0" xfId="4" applyNumberFormat="1" applyFont="1"/>
    <xf numFmtId="3" fontId="7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0" fontId="8" fillId="3" borderId="0" xfId="3" applyFont="1" applyFill="1" applyAlignment="1">
      <alignment vertical="center" wrapText="1"/>
    </xf>
    <xf numFmtId="0" fontId="7" fillId="3" borderId="0" xfId="3" applyFont="1" applyFill="1"/>
    <xf numFmtId="3" fontId="7" fillId="3" borderId="0" xfId="3" applyNumberFormat="1" applyFont="1" applyFill="1" applyAlignment="1">
      <alignment horizontal="center"/>
    </xf>
    <xf numFmtId="49" fontId="8" fillId="3" borderId="1" xfId="2" applyNumberFormat="1" applyFont="1" applyFill="1" applyBorder="1" applyAlignment="1">
      <alignment horizontal="center" vertical="center" wrapText="1"/>
    </xf>
    <xf numFmtId="166" fontId="11" fillId="3" borderId="2" xfId="2" applyNumberFormat="1" applyFont="1" applyFill="1" applyBorder="1" applyAlignment="1">
      <alignment horizontal="center" vertical="center" wrapText="1"/>
    </xf>
    <xf numFmtId="165" fontId="8" fillId="3" borderId="3" xfId="2" applyNumberFormat="1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49" fontId="8" fillId="3" borderId="29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horizontal="left" vertical="center" wrapText="1" indent="1"/>
    </xf>
    <xf numFmtId="49" fontId="8" fillId="3" borderId="30" xfId="3" applyNumberFormat="1" applyFont="1" applyFill="1" applyBorder="1" applyAlignment="1">
      <alignment horizontal="center" vertical="center" wrapText="1"/>
    </xf>
    <xf numFmtId="166" fontId="9" fillId="3" borderId="4" xfId="3" applyNumberFormat="1" applyFont="1" applyFill="1" applyBorder="1" applyAlignment="1">
      <alignment horizontal="left" vertical="center" wrapText="1" indent="2"/>
    </xf>
    <xf numFmtId="165" fontId="8" fillId="3" borderId="5" xfId="2" applyNumberFormat="1" applyFont="1" applyFill="1" applyBorder="1" applyAlignment="1">
      <alignment horizontal="center" vertical="center" wrapText="1"/>
    </xf>
    <xf numFmtId="49" fontId="8" fillId="3" borderId="31" xfId="3" applyNumberFormat="1" applyFont="1" applyFill="1" applyBorder="1" applyAlignment="1">
      <alignment horizontal="center" vertical="center" wrapText="1"/>
    </xf>
    <xf numFmtId="166" fontId="8" fillId="3" borderId="6" xfId="3" applyNumberFormat="1" applyFont="1" applyFill="1" applyBorder="1" applyAlignment="1">
      <alignment horizontal="left" vertical="center" wrapText="1" indent="1"/>
    </xf>
    <xf numFmtId="165" fontId="8" fillId="3" borderId="7" xfId="2" applyNumberFormat="1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49" fontId="7" fillId="3" borderId="31" xfId="3" applyNumberFormat="1" applyFont="1" applyFill="1" applyBorder="1" applyAlignment="1">
      <alignment horizontal="center" vertical="center" wrapText="1"/>
    </xf>
    <xf numFmtId="166" fontId="7" fillId="3" borderId="6" xfId="3" applyNumberFormat="1" applyFont="1" applyFill="1" applyBorder="1" applyAlignment="1">
      <alignment horizontal="left" vertical="center" wrapText="1" indent="2"/>
    </xf>
    <xf numFmtId="166" fontId="7" fillId="3" borderId="6" xfId="3" applyNumberFormat="1" applyFont="1" applyFill="1" applyBorder="1" applyAlignment="1">
      <alignment horizontal="left" vertical="center" wrapText="1" indent="1"/>
    </xf>
    <xf numFmtId="165" fontId="7" fillId="3" borderId="7" xfId="2" applyNumberFormat="1" applyFont="1" applyFill="1" applyBorder="1" applyAlignment="1">
      <alignment horizontal="center" vertical="center" wrapText="1"/>
    </xf>
    <xf numFmtId="49" fontId="7" fillId="3" borderId="6" xfId="3" applyNumberFormat="1" applyFont="1" applyFill="1" applyBorder="1" applyAlignment="1">
      <alignment horizontal="left" vertical="center" wrapText="1" indent="1"/>
    </xf>
    <xf numFmtId="49" fontId="7" fillId="3" borderId="32" xfId="3" applyNumberFormat="1" applyFont="1" applyFill="1" applyBorder="1" applyAlignment="1">
      <alignment horizontal="center" vertical="center" wrapText="1"/>
    </xf>
    <xf numFmtId="49" fontId="7" fillId="3" borderId="8" xfId="3" applyNumberFormat="1" applyFont="1" applyFill="1" applyBorder="1" applyAlignment="1">
      <alignment horizontal="left" vertical="center" wrapText="1" indent="1"/>
    </xf>
    <xf numFmtId="165" fontId="7" fillId="3" borderId="9" xfId="2" applyNumberFormat="1" applyFont="1" applyFill="1" applyBorder="1" applyAlignment="1">
      <alignment horizontal="center" vertical="center" wrapText="1"/>
    </xf>
    <xf numFmtId="165" fontId="7" fillId="3" borderId="5" xfId="2" applyNumberFormat="1" applyFont="1" applyFill="1" applyBorder="1" applyAlignment="1">
      <alignment horizontal="center" vertical="center" wrapText="1"/>
    </xf>
    <xf numFmtId="49" fontId="7" fillId="3" borderId="0" xfId="3" applyNumberFormat="1" applyFont="1" applyFill="1" applyBorder="1" applyAlignment="1">
      <alignment horizontal="left" vertical="center" wrapText="1" indent="1"/>
    </xf>
    <xf numFmtId="49" fontId="7" fillId="3" borderId="33" xfId="3" applyNumberFormat="1" applyFont="1" applyFill="1" applyBorder="1" applyAlignment="1">
      <alignment horizontal="center" vertical="center" wrapText="1"/>
    </xf>
    <xf numFmtId="49" fontId="7" fillId="3" borderId="10" xfId="3" applyNumberFormat="1" applyFont="1" applyFill="1" applyBorder="1" applyAlignment="1">
      <alignment horizontal="left" vertical="center" wrapText="1" indent="1"/>
    </xf>
    <xf numFmtId="0" fontId="8" fillId="3" borderId="0" xfId="3" applyFont="1" applyFill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/>
    </xf>
    <xf numFmtId="167" fontId="8" fillId="0" borderId="24" xfId="4" applyNumberFormat="1" applyFont="1" applyFill="1" applyBorder="1" applyAlignment="1">
      <alignment horizontal="center" vertical="center" shrinkToFit="1"/>
    </xf>
    <xf numFmtId="165" fontId="7" fillId="3" borderId="0" xfId="3" applyNumberFormat="1" applyFont="1" applyFill="1"/>
    <xf numFmtId="1" fontId="7" fillId="0" borderId="28" xfId="4" applyNumberFormat="1" applyFont="1" applyBorder="1" applyAlignment="1">
      <alignment horizontal="center" vertical="center" wrapText="1"/>
    </xf>
    <xf numFmtId="165" fontId="13" fillId="0" borderId="3" xfId="2" applyNumberFormat="1" applyFont="1" applyFill="1" applyBorder="1" applyAlignment="1">
      <alignment horizontal="center" vertical="center" wrapText="1"/>
    </xf>
    <xf numFmtId="3" fontId="12" fillId="0" borderId="0" xfId="3" applyNumberFormat="1" applyFont="1" applyFill="1" applyAlignment="1">
      <alignment horizontal="center"/>
    </xf>
    <xf numFmtId="3" fontId="7" fillId="0" borderId="0" xfId="4" applyNumberFormat="1" applyFont="1"/>
    <xf numFmtId="165" fontId="8" fillId="3" borderId="38" xfId="2" applyNumberFormat="1" applyFont="1" applyFill="1" applyBorder="1" applyAlignment="1">
      <alignment horizontal="center" vertical="center" wrapText="1"/>
    </xf>
    <xf numFmtId="165" fontId="12" fillId="3" borderId="7" xfId="2" applyNumberFormat="1" applyFont="1" applyFill="1" applyBorder="1" applyAlignment="1">
      <alignment horizontal="center" vertical="center" wrapText="1"/>
    </xf>
    <xf numFmtId="165" fontId="13" fillId="3" borderId="5" xfId="2" applyNumberFormat="1" applyFont="1" applyFill="1" applyBorder="1" applyAlignment="1">
      <alignment horizontal="center" vertical="center" wrapText="1"/>
    </xf>
    <xf numFmtId="165" fontId="12" fillId="3" borderId="11" xfId="2" applyNumberFormat="1" applyFont="1" applyFill="1" applyBorder="1" applyAlignment="1">
      <alignment horizontal="center" vertical="center" wrapText="1"/>
    </xf>
    <xf numFmtId="167" fontId="8" fillId="0" borderId="24" xfId="4" applyNumberFormat="1" applyFont="1" applyFill="1" applyBorder="1" applyAlignment="1">
      <alignment horizontal="center" vertical="center" wrapText="1"/>
    </xf>
    <xf numFmtId="167" fontId="7" fillId="0" borderId="18" xfId="4" applyNumberFormat="1" applyFont="1" applyFill="1" applyBorder="1" applyAlignment="1">
      <alignment horizontal="center" vertical="center" shrinkToFit="1"/>
    </xf>
    <xf numFmtId="167" fontId="7" fillId="3" borderId="28" xfId="5" applyNumberFormat="1" applyFont="1" applyFill="1" applyBorder="1" applyAlignment="1">
      <alignment horizontal="center" vertical="center" wrapText="1"/>
    </xf>
    <xf numFmtId="168" fontId="7" fillId="0" borderId="0" xfId="4" applyNumberFormat="1" applyFont="1" applyAlignment="1">
      <alignment horizontal="center"/>
    </xf>
    <xf numFmtId="3" fontId="8" fillId="0" borderId="21" xfId="4" applyNumberFormat="1" applyFont="1" applyBorder="1" applyAlignment="1">
      <alignment horizontal="center" vertical="center" wrapText="1"/>
    </xf>
    <xf numFmtId="3" fontId="8" fillId="0" borderId="18" xfId="4" applyNumberFormat="1" applyFont="1" applyBorder="1" applyAlignment="1">
      <alignment horizontal="center" vertical="center" wrapText="1"/>
    </xf>
    <xf numFmtId="165" fontId="7" fillId="3" borderId="0" xfId="3" applyNumberFormat="1" applyFont="1" applyFill="1" applyAlignment="1">
      <alignment horizontal="center" vertical="center" wrapText="1"/>
    </xf>
    <xf numFmtId="169" fontId="8" fillId="0" borderId="0" xfId="4" applyNumberFormat="1" applyFont="1" applyFill="1"/>
    <xf numFmtId="170" fontId="7" fillId="0" borderId="0" xfId="4" applyNumberFormat="1" applyFont="1" applyFill="1"/>
    <xf numFmtId="171" fontId="7" fillId="0" borderId="0" xfId="4" applyNumberFormat="1" applyFont="1" applyFill="1"/>
    <xf numFmtId="3" fontId="8" fillId="2" borderId="36" xfId="4" applyNumberFormat="1" applyFont="1" applyFill="1" applyBorder="1" applyAlignment="1">
      <alignment horizontal="center" vertical="center" wrapText="1"/>
    </xf>
    <xf numFmtId="3" fontId="8" fillId="2" borderId="18" xfId="4" applyNumberFormat="1" applyFont="1" applyFill="1" applyBorder="1" applyAlignment="1">
      <alignment horizontal="center" vertical="center" wrapText="1"/>
    </xf>
    <xf numFmtId="3" fontId="8" fillId="2" borderId="37" xfId="4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8" fillId="2" borderId="34" xfId="4" applyFont="1" applyFill="1" applyBorder="1" applyAlignment="1">
      <alignment horizontal="center" vertical="center" wrapText="1"/>
    </xf>
    <xf numFmtId="0" fontId="8" fillId="2" borderId="16" xfId="4" applyFont="1" applyFill="1" applyBorder="1" applyAlignment="1">
      <alignment horizontal="center" vertical="center" wrapText="1"/>
    </xf>
    <xf numFmtId="0" fontId="8" fillId="2" borderId="27" xfId="4" applyFont="1" applyFill="1" applyBorder="1" applyAlignment="1">
      <alignment horizontal="center" vertical="center" wrapText="1"/>
    </xf>
    <xf numFmtId="0" fontId="8" fillId="2" borderId="35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3" fontId="8" fillId="3" borderId="39" xfId="3" applyNumberFormat="1" applyFont="1" applyFill="1" applyBorder="1" applyAlignment="1">
      <alignment horizontal="center" vertical="center" wrapText="1"/>
    </xf>
    <xf numFmtId="3" fontId="8" fillId="3" borderId="40" xfId="3" applyNumberFormat="1" applyFont="1" applyFill="1" applyBorder="1" applyAlignment="1">
      <alignment horizontal="center" vertical="center" wrapText="1"/>
    </xf>
    <xf numFmtId="3" fontId="8" fillId="3" borderId="41" xfId="3" applyNumberFormat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</cellXfs>
  <cellStyles count="8">
    <cellStyle name="Обычный" xfId="0" builtinId="0"/>
    <cellStyle name="Обычный 14 2 2 2" xfId="7" xr:uid="{00000000-0005-0000-0000-000001000000}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" xfId="4" xr:uid="{00000000-0005-0000-0000-000005000000}"/>
    <cellStyle name="Обычный_ВыходУточПрогноз2001 (new)" xfId="5" xr:uid="{00000000-0005-0000-0000-000006000000}"/>
    <cellStyle name="Процентн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88C8094-7F97-FCBA-AC41-F1B70D31F66D}"/>
            </a:ext>
          </a:extLst>
        </xdr:cNvPr>
        <xdr:cNvSpPr>
          <a:spLocks noChangeArrowheads="1"/>
        </xdr:cNvSpPr>
      </xdr:nvSpPr>
      <xdr:spPr bwMode="auto">
        <a:xfrm>
          <a:off x="619125" y="12677775"/>
          <a:ext cx="540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25"/>
  <sheetViews>
    <sheetView tabSelected="1" view="pageBreakPreview" zoomScale="115" zoomScaleNormal="85" zoomScaleSheetLayoutView="115" workbookViewId="0">
      <selection activeCell="A2" sqref="A2:C2"/>
    </sheetView>
  </sheetViews>
  <sheetFormatPr defaultRowHeight="15.75" x14ac:dyDescent="0.25"/>
  <cols>
    <col min="1" max="1" width="38.7109375" style="15" customWidth="1"/>
    <col min="2" max="2" width="40.28515625" style="15" customWidth="1"/>
    <col min="3" max="3" width="30.7109375" style="15" bestFit="1" customWidth="1"/>
    <col min="4" max="4" width="20.42578125" style="15" bestFit="1" customWidth="1"/>
    <col min="5" max="5" width="10" style="15" bestFit="1" customWidth="1"/>
    <col min="6" max="16384" width="9.140625" style="15"/>
  </cols>
  <sheetData>
    <row r="1" spans="1:5" ht="25.5" customHeight="1" x14ac:dyDescent="0.25">
      <c r="A1" s="116" t="s">
        <v>173</v>
      </c>
      <c r="B1" s="116"/>
      <c r="C1" s="116"/>
    </row>
    <row r="2" spans="1:5" ht="25.5" customHeight="1" x14ac:dyDescent="0.25">
      <c r="A2" s="116" t="s">
        <v>191</v>
      </c>
      <c r="B2" s="116"/>
      <c r="C2" s="116"/>
    </row>
    <row r="3" spans="1:5" ht="25.5" customHeight="1" thickBot="1" x14ac:dyDescent="0.3">
      <c r="A3" s="20"/>
      <c r="B3" s="20"/>
    </row>
    <row r="4" spans="1:5" s="12" customFormat="1" ht="17.25" customHeight="1" x14ac:dyDescent="0.25">
      <c r="A4" s="117" t="s">
        <v>0</v>
      </c>
      <c r="B4" s="120" t="s">
        <v>1</v>
      </c>
      <c r="C4" s="113" t="s">
        <v>187</v>
      </c>
    </row>
    <row r="5" spans="1:5" s="12" customFormat="1" ht="9" customHeight="1" x14ac:dyDescent="0.25">
      <c r="A5" s="118"/>
      <c r="B5" s="121"/>
      <c r="C5" s="114"/>
    </row>
    <row r="6" spans="1:5" s="12" customFormat="1" ht="26.25" customHeight="1" thickBot="1" x14ac:dyDescent="0.3">
      <c r="A6" s="119"/>
      <c r="B6" s="122"/>
      <c r="C6" s="115"/>
    </row>
    <row r="7" spans="1:5" s="12" customFormat="1" ht="24" customHeight="1" thickBot="1" x14ac:dyDescent="0.3">
      <c r="A7" s="27" t="s">
        <v>3</v>
      </c>
      <c r="B7" s="28" t="s">
        <v>4</v>
      </c>
      <c r="C7" s="93">
        <f>SUM(C8:C11)+SUM(C13:C25)</f>
        <v>43922.920720000009</v>
      </c>
      <c r="E7" s="110"/>
    </row>
    <row r="8" spans="1:5" ht="31.5" x14ac:dyDescent="0.25">
      <c r="A8" s="23" t="s">
        <v>5</v>
      </c>
      <c r="B8" s="24" t="s">
        <v>6</v>
      </c>
      <c r="C8" s="50">
        <v>0</v>
      </c>
    </row>
    <row r="9" spans="1:5" ht="21" customHeight="1" x14ac:dyDescent="0.25">
      <c r="A9" s="21" t="s">
        <v>7</v>
      </c>
      <c r="B9" s="22" t="s">
        <v>8</v>
      </c>
      <c r="C9" s="104">
        <v>4861.3</v>
      </c>
    </row>
    <row r="10" spans="1:5" ht="31.5" x14ac:dyDescent="0.25">
      <c r="A10" s="21" t="s">
        <v>9</v>
      </c>
      <c r="B10" s="22" t="s">
        <v>10</v>
      </c>
      <c r="C10" s="104">
        <v>15631.9</v>
      </c>
    </row>
    <row r="11" spans="1:5" ht="48" thickBot="1" x14ac:dyDescent="0.3">
      <c r="A11" s="25" t="s">
        <v>11</v>
      </c>
      <c r="B11" s="26" t="s">
        <v>12</v>
      </c>
      <c r="C11" s="104">
        <v>1125.2560000000001</v>
      </c>
    </row>
    <row r="12" spans="1:5" ht="27" customHeight="1" thickBot="1" x14ac:dyDescent="0.3">
      <c r="A12" s="27" t="s">
        <v>13</v>
      </c>
      <c r="B12" s="28" t="s">
        <v>14</v>
      </c>
      <c r="C12" s="49">
        <f>+C13+C14+C15+C16+C17+C18+C19+C20+C21+C22+C23+C24+C25</f>
        <v>22304.464720000004</v>
      </c>
    </row>
    <row r="13" spans="1:5" ht="47.25" x14ac:dyDescent="0.25">
      <c r="A13" s="23" t="s">
        <v>15</v>
      </c>
      <c r="B13" s="24" t="s">
        <v>16</v>
      </c>
      <c r="C13" s="50">
        <v>0</v>
      </c>
    </row>
    <row r="14" spans="1:5" ht="31.5" x14ac:dyDescent="0.25">
      <c r="A14" s="21" t="s">
        <v>17</v>
      </c>
      <c r="B14" s="22" t="s">
        <v>18</v>
      </c>
      <c r="C14" s="104">
        <v>0</v>
      </c>
    </row>
    <row r="15" spans="1:5" ht="31.5" x14ac:dyDescent="0.25">
      <c r="A15" s="21" t="s">
        <v>19</v>
      </c>
      <c r="B15" s="22" t="s">
        <v>20</v>
      </c>
      <c r="C15" s="104">
        <v>5729.6</v>
      </c>
    </row>
    <row r="16" spans="1:5" ht="31.5" x14ac:dyDescent="0.25">
      <c r="A16" s="21" t="s">
        <v>21</v>
      </c>
      <c r="B16" s="22" t="s">
        <v>22</v>
      </c>
      <c r="C16" s="104">
        <v>0</v>
      </c>
    </row>
    <row r="17" spans="1:4" ht="31.5" x14ac:dyDescent="0.25">
      <c r="A17" s="21" t="s">
        <v>23</v>
      </c>
      <c r="B17" s="22" t="s">
        <v>24</v>
      </c>
      <c r="C17" s="104">
        <v>11666</v>
      </c>
      <c r="D17" s="111"/>
    </row>
    <row r="18" spans="1:4" ht="31.5" x14ac:dyDescent="0.25">
      <c r="A18" s="21" t="s">
        <v>25</v>
      </c>
      <c r="B18" s="22" t="s">
        <v>26</v>
      </c>
      <c r="C18" s="104">
        <v>67.099999999999994</v>
      </c>
    </row>
    <row r="19" spans="1:4" ht="31.5" x14ac:dyDescent="0.25">
      <c r="A19" s="21" t="s">
        <v>27</v>
      </c>
      <c r="B19" s="22" t="s">
        <v>28</v>
      </c>
      <c r="C19" s="104">
        <v>533.29999999999995</v>
      </c>
    </row>
    <row r="20" spans="1:4" x14ac:dyDescent="0.25">
      <c r="A20" s="21" t="s">
        <v>29</v>
      </c>
      <c r="B20" s="22" t="s">
        <v>30</v>
      </c>
      <c r="C20" s="104">
        <v>0</v>
      </c>
    </row>
    <row r="21" spans="1:4" x14ac:dyDescent="0.25">
      <c r="A21" s="21" t="s">
        <v>31</v>
      </c>
      <c r="B21" s="22" t="s">
        <v>32</v>
      </c>
      <c r="C21" s="104">
        <v>0</v>
      </c>
    </row>
    <row r="22" spans="1:4" ht="47.25" x14ac:dyDescent="0.25">
      <c r="A22" s="21" t="s">
        <v>33</v>
      </c>
      <c r="B22" s="22" t="s">
        <v>34</v>
      </c>
      <c r="C22" s="104">
        <v>487.22539999999998</v>
      </c>
    </row>
    <row r="23" spans="1:4" x14ac:dyDescent="0.25">
      <c r="A23" s="21" t="s">
        <v>35</v>
      </c>
      <c r="B23" s="22" t="s">
        <v>36</v>
      </c>
      <c r="C23" s="104">
        <v>1656</v>
      </c>
    </row>
    <row r="24" spans="1:4" ht="47.25" x14ac:dyDescent="0.25">
      <c r="A24" s="21" t="s">
        <v>37</v>
      </c>
      <c r="B24" s="22" t="s">
        <v>38</v>
      </c>
      <c r="C24" s="104">
        <v>67.525400000000005</v>
      </c>
    </row>
    <row r="25" spans="1:4" ht="16.5" thickBot="1" x14ac:dyDescent="0.3">
      <c r="A25" s="29" t="s">
        <v>39</v>
      </c>
      <c r="B25" s="30" t="s">
        <v>40</v>
      </c>
      <c r="C25" s="105">
        <v>2097.7139200000106</v>
      </c>
      <c r="D25" s="112"/>
    </row>
  </sheetData>
  <mergeCells count="5">
    <mergeCell ref="C4:C6"/>
    <mergeCell ref="A1:C1"/>
    <mergeCell ref="A2:C2"/>
    <mergeCell ref="A4:A6"/>
    <mergeCell ref="B4:B6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8"/>
  <sheetViews>
    <sheetView view="pageBreakPreview" zoomScale="115" zoomScaleNormal="130" zoomScaleSheetLayoutView="115" workbookViewId="0">
      <selection activeCell="B23" sqref="B23"/>
    </sheetView>
  </sheetViews>
  <sheetFormatPr defaultRowHeight="15.75" x14ac:dyDescent="0.25"/>
  <cols>
    <col min="1" max="1" width="4.7109375" style="15" customWidth="1"/>
    <col min="2" max="2" width="31.7109375" style="15" customWidth="1"/>
    <col min="3" max="3" width="32.42578125" style="15" customWidth="1"/>
    <col min="4" max="4" width="24.42578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3" t="s">
        <v>192</v>
      </c>
      <c r="B1" s="124"/>
      <c r="C1" s="124"/>
      <c r="D1" s="124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13.25" customHeight="1" thickBot="1" x14ac:dyDescent="0.3">
      <c r="A3" s="31" t="s">
        <v>41</v>
      </c>
      <c r="B3" s="32" t="s">
        <v>193</v>
      </c>
      <c r="C3" s="32" t="s">
        <v>194</v>
      </c>
      <c r="D3" s="33" t="s">
        <v>2</v>
      </c>
      <c r="F3" s="13"/>
      <c r="G3" s="13"/>
    </row>
    <row r="4" spans="1:7" s="12" customFormat="1" ht="24.75" customHeight="1" thickBot="1" x14ac:dyDescent="0.3">
      <c r="A4" s="34"/>
      <c r="B4" s="35" t="s">
        <v>42</v>
      </c>
      <c r="C4" s="35" t="s">
        <v>43</v>
      </c>
      <c r="D4" s="103">
        <f>SUM(D5:D5)</f>
        <v>43922.920720000002</v>
      </c>
      <c r="F4" s="13"/>
      <c r="G4" s="13"/>
    </row>
    <row r="5" spans="1:7" s="12" customFormat="1" ht="32.25" customHeight="1" thickBot="1" x14ac:dyDescent="0.3">
      <c r="A5" s="55">
        <v>1</v>
      </c>
      <c r="B5" s="56" t="s">
        <v>172</v>
      </c>
      <c r="C5" s="56" t="s">
        <v>175</v>
      </c>
      <c r="D5" s="58">
        <v>43922.920720000002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9"/>
  <sheetViews>
    <sheetView view="pageBreakPreview" zoomScale="130" zoomScaleNormal="130" zoomScaleSheetLayoutView="130" workbookViewId="0">
      <pane xSplit="2" ySplit="3" topLeftCell="C4" activePane="bottomRight" state="frozen"/>
      <selection pane="topRight" activeCell="E7" sqref="E7"/>
      <selection pane="bottomLeft" activeCell="E7" sqref="E7"/>
      <selection pane="bottomRight" activeCell="D3" sqref="D3"/>
    </sheetView>
  </sheetViews>
  <sheetFormatPr defaultRowHeight="15.75" x14ac:dyDescent="0.25"/>
  <cols>
    <col min="1" max="1" width="4.7109375" style="15" customWidth="1"/>
    <col min="2" max="2" width="30.5703125" style="15" customWidth="1"/>
    <col min="3" max="3" width="32.5703125" style="15" customWidth="1"/>
    <col min="4" max="4" width="21.570312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3" t="s">
        <v>195</v>
      </c>
      <c r="B1" s="124"/>
      <c r="C1" s="124"/>
      <c r="D1" s="124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1" t="s">
        <v>41</v>
      </c>
      <c r="B3" s="32" t="s">
        <v>196</v>
      </c>
      <c r="C3" s="32" t="s">
        <v>197</v>
      </c>
      <c r="D3" s="33" t="s">
        <v>2</v>
      </c>
      <c r="F3" s="13"/>
      <c r="G3" s="13"/>
    </row>
    <row r="4" spans="1:7" s="12" customFormat="1" ht="23.25" customHeight="1" thickBot="1" x14ac:dyDescent="0.3">
      <c r="A4" s="55">
        <v>1</v>
      </c>
      <c r="B4" s="56" t="s">
        <v>172</v>
      </c>
      <c r="C4" s="56" t="s">
        <v>174</v>
      </c>
      <c r="D4" s="58">
        <v>110188.66</v>
      </c>
      <c r="F4" s="13"/>
      <c r="G4" s="13"/>
    </row>
    <row r="5" spans="1:7" x14ac:dyDescent="0.25">
      <c r="D5" s="14"/>
    </row>
    <row r="6" spans="1:7" x14ac:dyDescent="0.25">
      <c r="D6" s="14"/>
    </row>
    <row r="7" spans="1:7" x14ac:dyDescent="0.25">
      <c r="D7" s="16"/>
    </row>
    <row r="9" spans="1:7" x14ac:dyDescent="0.25">
      <c r="D9" s="14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S59"/>
  <sheetViews>
    <sheetView showZeros="0" view="pageBreakPreview" zoomScale="40" zoomScaleNormal="100" zoomScaleSheetLayoutView="40" workbookViewId="0">
      <pane xSplit="1" ySplit="9" topLeftCell="B44" activePane="bottomRight" state="frozen"/>
      <selection pane="topRight" activeCell="B1" sqref="B1"/>
      <selection pane="bottomLeft" activeCell="A10" sqref="A10"/>
      <selection pane="bottomRight" activeCell="B4" sqref="B4"/>
    </sheetView>
  </sheetViews>
  <sheetFormatPr defaultRowHeight="15.75" x14ac:dyDescent="0.25"/>
  <cols>
    <col min="1" max="1" width="8.28515625" style="64" customWidth="1"/>
    <col min="2" max="2" width="82" style="64" bestFit="1" customWidth="1"/>
    <col min="3" max="3" width="16.7109375" style="65" customWidth="1"/>
    <col min="4" max="4" width="16" style="64" bestFit="1" customWidth="1"/>
    <col min="5" max="16384" width="9.140625" style="64"/>
  </cols>
  <sheetData>
    <row r="1" spans="1:45" ht="15.75" customHeight="1" x14ac:dyDescent="0.25">
      <c r="A1" s="125" t="s">
        <v>198</v>
      </c>
      <c r="B1" s="125"/>
      <c r="C1" s="125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</row>
    <row r="2" spans="1:45" ht="15.75" customHeight="1" x14ac:dyDescent="0.25">
      <c r="A2" s="125" t="s">
        <v>44</v>
      </c>
      <c r="B2" s="125"/>
      <c r="C2" s="125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</row>
    <row r="3" spans="1:45" ht="15.75" customHeight="1" x14ac:dyDescent="0.25">
      <c r="A3" s="125" t="s">
        <v>45</v>
      </c>
      <c r="B3" s="125"/>
      <c r="C3" s="125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</row>
    <row r="4" spans="1:45" ht="16.5" thickBot="1" x14ac:dyDescent="0.3"/>
    <row r="5" spans="1:45" ht="79.5" customHeight="1" x14ac:dyDescent="0.25">
      <c r="A5" s="126" t="s">
        <v>41</v>
      </c>
      <c r="B5" s="129" t="s">
        <v>46</v>
      </c>
      <c r="C5" s="132" t="s">
        <v>190</v>
      </c>
    </row>
    <row r="6" spans="1:45" x14ac:dyDescent="0.25">
      <c r="A6" s="127"/>
      <c r="B6" s="130"/>
      <c r="C6" s="133"/>
    </row>
    <row r="7" spans="1:45" ht="22.5" customHeight="1" thickBot="1" x14ac:dyDescent="0.3">
      <c r="A7" s="128"/>
      <c r="B7" s="131"/>
      <c r="C7" s="134"/>
    </row>
    <row r="8" spans="1:45" s="69" customFormat="1" ht="19.5" thickBot="1" x14ac:dyDescent="0.3">
      <c r="A8" s="66"/>
      <c r="B8" s="67" t="s">
        <v>47</v>
      </c>
      <c r="C8" s="68">
        <f>+C9+C28+C46</f>
        <v>165442.64817905999</v>
      </c>
      <c r="D8" s="94"/>
      <c r="E8" s="109"/>
    </row>
    <row r="9" spans="1:45" s="69" customFormat="1" ht="32.25" thickBot="1" x14ac:dyDescent="0.3">
      <c r="A9" s="70" t="s">
        <v>48</v>
      </c>
      <c r="B9" s="71" t="s">
        <v>49</v>
      </c>
      <c r="C9" s="68">
        <f>+C11+C15+C18+C22+C27</f>
        <v>97591.851861059986</v>
      </c>
      <c r="D9" s="64"/>
    </row>
    <row r="10" spans="1:45" s="69" customFormat="1" x14ac:dyDescent="0.2">
      <c r="A10" s="72"/>
      <c r="B10" s="73" t="s">
        <v>50</v>
      </c>
      <c r="C10" s="74">
        <v>0</v>
      </c>
    </row>
    <row r="11" spans="1:45" s="78" customFormat="1" x14ac:dyDescent="0.2">
      <c r="A11" s="75" t="s">
        <v>51</v>
      </c>
      <c r="B11" s="76" t="s">
        <v>52</v>
      </c>
      <c r="C11" s="77">
        <f>+C12+C13</f>
        <v>26362.316071040001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</row>
    <row r="12" spans="1:45" s="69" customFormat="1" x14ac:dyDescent="0.2">
      <c r="A12" s="79"/>
      <c r="B12" s="80" t="s">
        <v>189</v>
      </c>
      <c r="C12" s="8">
        <v>26362.316071040001</v>
      </c>
    </row>
    <row r="13" spans="1:45" s="69" customFormat="1" hidden="1" x14ac:dyDescent="0.2">
      <c r="A13" s="79"/>
      <c r="B13" s="80" t="s">
        <v>53</v>
      </c>
      <c r="C13" s="82"/>
    </row>
    <row r="14" spans="1:45" s="69" customFormat="1" x14ac:dyDescent="0.2">
      <c r="A14" s="79"/>
      <c r="B14" s="80" t="s">
        <v>54</v>
      </c>
      <c r="C14" s="86">
        <v>0</v>
      </c>
    </row>
    <row r="15" spans="1:45" s="78" customFormat="1" x14ac:dyDescent="0.2">
      <c r="A15" s="79" t="s">
        <v>55</v>
      </c>
      <c r="B15" s="76" t="s">
        <v>56</v>
      </c>
      <c r="C15" s="99">
        <f>+C16</f>
        <v>62006.541467669987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</row>
    <row r="16" spans="1:45" s="69" customFormat="1" x14ac:dyDescent="0.2">
      <c r="A16" s="79"/>
      <c r="B16" s="81" t="s">
        <v>57</v>
      </c>
      <c r="C16" s="8">
        <v>62006.541467669987</v>
      </c>
    </row>
    <row r="17" spans="1:4" s="69" customFormat="1" x14ac:dyDescent="0.2">
      <c r="A17" s="79"/>
      <c r="B17" s="81" t="s">
        <v>58</v>
      </c>
      <c r="C17" s="82">
        <v>0</v>
      </c>
    </row>
    <row r="18" spans="1:4" s="78" customFormat="1" x14ac:dyDescent="0.2">
      <c r="A18" s="75" t="s">
        <v>59</v>
      </c>
      <c r="B18" s="76" t="s">
        <v>60</v>
      </c>
      <c r="C18" s="77">
        <f>+C19+C20+C21</f>
        <v>9128.3201043499994</v>
      </c>
    </row>
    <row r="19" spans="1:4" s="69" customFormat="1" x14ac:dyDescent="0.2">
      <c r="A19" s="79"/>
      <c r="B19" s="80" t="s">
        <v>61</v>
      </c>
      <c r="C19" s="8">
        <v>3790.2725079499996</v>
      </c>
    </row>
    <row r="20" spans="1:4" s="69" customFormat="1" x14ac:dyDescent="0.2">
      <c r="A20" s="79"/>
      <c r="B20" s="80" t="s">
        <v>62</v>
      </c>
      <c r="C20" s="8">
        <v>4923.0964400000003</v>
      </c>
    </row>
    <row r="21" spans="1:4" s="69" customFormat="1" x14ac:dyDescent="0.2">
      <c r="A21" s="79" t="s">
        <v>63</v>
      </c>
      <c r="B21" s="81" t="s">
        <v>159</v>
      </c>
      <c r="C21" s="82">
        <v>414.9511564</v>
      </c>
    </row>
    <row r="22" spans="1:4" s="69" customFormat="1" ht="31.5" x14ac:dyDescent="0.2">
      <c r="A22" s="75" t="s">
        <v>64</v>
      </c>
      <c r="B22" s="76" t="s">
        <v>65</v>
      </c>
      <c r="C22" s="77"/>
    </row>
    <row r="23" spans="1:4" s="69" customFormat="1" ht="47.25" x14ac:dyDescent="0.2">
      <c r="A23" s="79" t="s">
        <v>66</v>
      </c>
      <c r="B23" s="81" t="s">
        <v>67</v>
      </c>
      <c r="C23" s="82"/>
    </row>
    <row r="24" spans="1:4" s="69" customFormat="1" x14ac:dyDescent="0.2">
      <c r="A24" s="79" t="s">
        <v>68</v>
      </c>
      <c r="B24" s="81" t="s">
        <v>69</v>
      </c>
      <c r="C24" s="82"/>
    </row>
    <row r="25" spans="1:4" s="69" customFormat="1" ht="31.5" x14ac:dyDescent="0.2">
      <c r="A25" s="79" t="s">
        <v>70</v>
      </c>
      <c r="B25" s="81" t="s">
        <v>71</v>
      </c>
      <c r="C25" s="82"/>
    </row>
    <row r="26" spans="1:4" s="69" customFormat="1" x14ac:dyDescent="0.2">
      <c r="A26" s="79" t="s">
        <v>72</v>
      </c>
      <c r="B26" s="83" t="s">
        <v>73</v>
      </c>
      <c r="C26" s="82"/>
    </row>
    <row r="27" spans="1:4" s="69" customFormat="1" ht="16.5" thickBot="1" x14ac:dyDescent="0.25">
      <c r="A27" s="84" t="s">
        <v>74</v>
      </c>
      <c r="B27" s="85" t="s">
        <v>75</v>
      </c>
      <c r="C27" s="86">
        <v>94.674217999999996</v>
      </c>
    </row>
    <row r="28" spans="1:4" s="78" customFormat="1" ht="24.75" customHeight="1" thickBot="1" x14ac:dyDescent="0.25">
      <c r="A28" s="70" t="s">
        <v>76</v>
      </c>
      <c r="B28" s="71" t="s">
        <v>77</v>
      </c>
      <c r="C28" s="68">
        <f>+C30+C32+C39+C45</f>
        <v>13901.646881050003</v>
      </c>
    </row>
    <row r="29" spans="1:4" s="69" customFormat="1" x14ac:dyDescent="0.2">
      <c r="A29" s="72"/>
      <c r="B29" s="73" t="s">
        <v>50</v>
      </c>
      <c r="C29" s="87"/>
    </row>
    <row r="30" spans="1:4" s="69" customFormat="1" x14ac:dyDescent="0.2">
      <c r="A30" s="79" t="s">
        <v>78</v>
      </c>
      <c r="B30" s="83" t="s">
        <v>79</v>
      </c>
      <c r="C30" s="87">
        <v>316.49915900000002</v>
      </c>
    </row>
    <row r="31" spans="1:4" s="69" customFormat="1" x14ac:dyDescent="0.2">
      <c r="A31" s="79" t="s">
        <v>80</v>
      </c>
      <c r="B31" s="83" t="s">
        <v>81</v>
      </c>
      <c r="C31" s="82">
        <v>0</v>
      </c>
    </row>
    <row r="32" spans="1:4" s="69" customFormat="1" x14ac:dyDescent="0.2">
      <c r="A32" s="79" t="s">
        <v>82</v>
      </c>
      <c r="B32" s="83" t="s">
        <v>83</v>
      </c>
      <c r="C32" s="82">
        <v>10855.312614650002</v>
      </c>
      <c r="D32" s="109"/>
    </row>
    <row r="33" spans="1:3" s="69" customFormat="1" x14ac:dyDescent="0.2">
      <c r="A33" s="79" t="s">
        <v>84</v>
      </c>
      <c r="B33" s="83" t="s">
        <v>85</v>
      </c>
      <c r="C33" s="82"/>
    </row>
    <row r="34" spans="1:3" s="69" customFormat="1" x14ac:dyDescent="0.2">
      <c r="A34" s="79" t="s">
        <v>86</v>
      </c>
      <c r="B34" s="83" t="s">
        <v>87</v>
      </c>
      <c r="C34" s="82"/>
    </row>
    <row r="35" spans="1:3" s="69" customFormat="1" x14ac:dyDescent="0.2">
      <c r="A35" s="79" t="s">
        <v>88</v>
      </c>
      <c r="B35" s="83" t="s">
        <v>89</v>
      </c>
      <c r="C35" s="82"/>
    </row>
    <row r="36" spans="1:3" s="69" customFormat="1" ht="31.5" x14ac:dyDescent="0.2">
      <c r="A36" s="79" t="s">
        <v>90</v>
      </c>
      <c r="B36" s="83" t="s">
        <v>91</v>
      </c>
      <c r="C36" s="82"/>
    </row>
    <row r="37" spans="1:3" s="69" customFormat="1" ht="47.25" x14ac:dyDescent="0.2">
      <c r="A37" s="79" t="s">
        <v>92</v>
      </c>
      <c r="B37" s="83" t="s">
        <v>93</v>
      </c>
      <c r="C37" s="82"/>
    </row>
    <row r="38" spans="1:3" s="69" customFormat="1" x14ac:dyDescent="0.2">
      <c r="A38" s="79" t="s">
        <v>94</v>
      </c>
      <c r="B38" s="83" t="s">
        <v>95</v>
      </c>
      <c r="C38" s="82"/>
    </row>
    <row r="39" spans="1:3" s="69" customFormat="1" x14ac:dyDescent="0.2">
      <c r="A39" s="79" t="s">
        <v>96</v>
      </c>
      <c r="B39" s="83" t="s">
        <v>97</v>
      </c>
      <c r="C39" s="82">
        <v>1892.5000824000001</v>
      </c>
    </row>
    <row r="40" spans="1:3" s="69" customFormat="1" x14ac:dyDescent="0.2">
      <c r="A40" s="79" t="s">
        <v>98</v>
      </c>
      <c r="B40" s="83" t="s">
        <v>99</v>
      </c>
      <c r="C40" s="82"/>
    </row>
    <row r="41" spans="1:3" s="69" customFormat="1" x14ac:dyDescent="0.2">
      <c r="A41" s="79" t="s">
        <v>100</v>
      </c>
      <c r="B41" s="83" t="s">
        <v>101</v>
      </c>
      <c r="C41" s="82"/>
    </row>
    <row r="42" spans="1:3" s="69" customFormat="1" ht="31.5" x14ac:dyDescent="0.2">
      <c r="A42" s="79" t="s">
        <v>102</v>
      </c>
      <c r="B42" s="83" t="s">
        <v>103</v>
      </c>
      <c r="C42" s="82"/>
    </row>
    <row r="43" spans="1:3" s="69" customFormat="1" ht="31.5" x14ac:dyDescent="0.2">
      <c r="A43" s="79" t="s">
        <v>104</v>
      </c>
      <c r="B43" s="83" t="s">
        <v>105</v>
      </c>
      <c r="C43" s="82"/>
    </row>
    <row r="44" spans="1:3" s="69" customFormat="1" x14ac:dyDescent="0.2">
      <c r="A44" s="79" t="s">
        <v>106</v>
      </c>
      <c r="B44" s="83" t="s">
        <v>107</v>
      </c>
      <c r="C44" s="82"/>
    </row>
    <row r="45" spans="1:3" s="69" customFormat="1" ht="16.5" thickBot="1" x14ac:dyDescent="0.25">
      <c r="A45" s="79" t="s">
        <v>108</v>
      </c>
      <c r="B45" s="83" t="s">
        <v>109</v>
      </c>
      <c r="C45" s="82">
        <v>837.33502499999997</v>
      </c>
    </row>
    <row r="46" spans="1:3" ht="16.5" thickBot="1" x14ac:dyDescent="0.3">
      <c r="A46" s="70" t="s">
        <v>110</v>
      </c>
      <c r="B46" s="71" t="s">
        <v>111</v>
      </c>
      <c r="C46" s="96">
        <f>+C49+C51+C52+C53+C54</f>
        <v>53949.149436949992</v>
      </c>
    </row>
    <row r="47" spans="1:3" x14ac:dyDescent="0.25">
      <c r="A47" s="72"/>
      <c r="B47" s="73" t="s">
        <v>50</v>
      </c>
      <c r="C47" s="101">
        <v>0</v>
      </c>
    </row>
    <row r="48" spans="1:3" x14ac:dyDescent="0.25">
      <c r="A48" s="79" t="s">
        <v>176</v>
      </c>
      <c r="B48" s="83" t="s">
        <v>112</v>
      </c>
      <c r="C48" s="100">
        <v>0</v>
      </c>
    </row>
    <row r="49" spans="1:4" x14ac:dyDescent="0.25">
      <c r="A49" s="79" t="s">
        <v>177</v>
      </c>
      <c r="B49" s="83" t="s">
        <v>113</v>
      </c>
      <c r="C49" s="100">
        <v>39261.825822629995</v>
      </c>
      <c r="D49" s="94"/>
    </row>
    <row r="50" spans="1:4" x14ac:dyDescent="0.25">
      <c r="A50" s="79" t="s">
        <v>178</v>
      </c>
      <c r="B50" s="88" t="s">
        <v>114</v>
      </c>
      <c r="C50" s="100"/>
    </row>
    <row r="51" spans="1:4" x14ac:dyDescent="0.25">
      <c r="A51" s="79" t="s">
        <v>179</v>
      </c>
      <c r="B51" s="83" t="s">
        <v>115</v>
      </c>
      <c r="C51" s="100">
        <v>14527.708114319999</v>
      </c>
    </row>
    <row r="52" spans="1:4" ht="31.5" x14ac:dyDescent="0.25">
      <c r="A52" s="79" t="s">
        <v>180</v>
      </c>
      <c r="B52" s="83" t="s">
        <v>116</v>
      </c>
      <c r="C52" s="100">
        <v>61</v>
      </c>
    </row>
    <row r="53" spans="1:4" ht="31.5" x14ac:dyDescent="0.25">
      <c r="A53" s="79" t="s">
        <v>181</v>
      </c>
      <c r="B53" s="83" t="s">
        <v>117</v>
      </c>
      <c r="C53" s="100">
        <v>40</v>
      </c>
    </row>
    <row r="54" spans="1:4" x14ac:dyDescent="0.25">
      <c r="A54" s="79" t="s">
        <v>182</v>
      </c>
      <c r="B54" s="83" t="s">
        <v>118</v>
      </c>
      <c r="C54" s="100">
        <v>58.615499999999997</v>
      </c>
    </row>
    <row r="55" spans="1:4" x14ac:dyDescent="0.25">
      <c r="A55" s="79" t="s">
        <v>183</v>
      </c>
      <c r="B55" s="83" t="s">
        <v>119</v>
      </c>
      <c r="C55" s="100"/>
    </row>
    <row r="56" spans="1:4" x14ac:dyDescent="0.25">
      <c r="A56" s="79" t="s">
        <v>184</v>
      </c>
      <c r="B56" s="83" t="s">
        <v>120</v>
      </c>
      <c r="C56" s="100"/>
    </row>
    <row r="57" spans="1:4" x14ac:dyDescent="0.25">
      <c r="A57" s="79" t="s">
        <v>185</v>
      </c>
      <c r="B57" s="83" t="s">
        <v>121</v>
      </c>
      <c r="C57" s="100">
        <v>1266</v>
      </c>
    </row>
    <row r="58" spans="1:4" ht="16.5" thickBot="1" x14ac:dyDescent="0.3">
      <c r="A58" s="89" t="s">
        <v>186</v>
      </c>
      <c r="B58" s="90" t="s">
        <v>122</v>
      </c>
      <c r="C58" s="102"/>
    </row>
    <row r="59" spans="1:4" x14ac:dyDescent="0.25">
      <c r="C59" s="97"/>
    </row>
  </sheetData>
  <mergeCells count="6">
    <mergeCell ref="A1:C1"/>
    <mergeCell ref="A2:C2"/>
    <mergeCell ref="A3:C3"/>
    <mergeCell ref="A5:A7"/>
    <mergeCell ref="B5:B7"/>
    <mergeCell ref="C5:C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8"/>
  <sheetViews>
    <sheetView view="pageBreakPreview" zoomScale="80" zoomScaleNormal="90" zoomScaleSheetLayoutView="80" workbookViewId="0">
      <selection activeCell="D5" sqref="D5"/>
    </sheetView>
  </sheetViews>
  <sheetFormatPr defaultRowHeight="15.75" x14ac:dyDescent="0.25"/>
  <cols>
    <col min="1" max="1" width="4.7109375" style="15" customWidth="1"/>
    <col min="2" max="2" width="29.5703125" style="15" customWidth="1"/>
    <col min="3" max="3" width="30.5703125" style="15" customWidth="1"/>
    <col min="4" max="4" width="27.85546875" style="15" customWidth="1"/>
    <col min="5" max="5" width="23" style="15" bestFit="1" customWidth="1"/>
    <col min="6" max="7" width="14.7109375" style="14" customWidth="1"/>
    <col min="8" max="9" width="22.42578125" style="15" customWidth="1"/>
    <col min="10" max="10" width="10.140625" style="15" bestFit="1" customWidth="1"/>
    <col min="11" max="16384" width="9.140625" style="15"/>
  </cols>
  <sheetData>
    <row r="1" spans="1:7" s="9" customFormat="1" ht="69" customHeight="1" x14ac:dyDescent="0.25">
      <c r="A1" s="123" t="s">
        <v>199</v>
      </c>
      <c r="B1" s="124"/>
      <c r="C1" s="124"/>
      <c r="D1" s="124"/>
      <c r="F1" s="10"/>
      <c r="G1" s="10"/>
    </row>
    <row r="2" spans="1:7" s="9" customFormat="1" ht="16.5" thickBot="1" x14ac:dyDescent="0.3">
      <c r="B2" s="11"/>
      <c r="C2" s="11"/>
      <c r="F2" s="10"/>
      <c r="G2" s="10"/>
    </row>
    <row r="3" spans="1:7" s="12" customFormat="1" ht="123.75" customHeight="1" thickBot="1" x14ac:dyDescent="0.3">
      <c r="A3" s="31" t="s">
        <v>41</v>
      </c>
      <c r="B3" s="32" t="s">
        <v>200</v>
      </c>
      <c r="C3" s="32" t="s">
        <v>201</v>
      </c>
      <c r="D3" s="33" t="s">
        <v>2</v>
      </c>
      <c r="F3" s="13"/>
      <c r="G3" s="13"/>
    </row>
    <row r="4" spans="1:7" s="12" customFormat="1" ht="23.25" customHeight="1" thickBot="1" x14ac:dyDescent="0.3">
      <c r="A4" s="34"/>
      <c r="B4" s="35" t="s">
        <v>42</v>
      </c>
      <c r="C4" s="35" t="s">
        <v>43</v>
      </c>
      <c r="D4" s="36">
        <f>SUM(D5:D5)</f>
        <v>165442.64817905999</v>
      </c>
      <c r="F4" s="13"/>
      <c r="G4" s="13"/>
    </row>
    <row r="5" spans="1:7" s="12" customFormat="1" ht="30.75" customHeight="1" thickBot="1" x14ac:dyDescent="0.3">
      <c r="A5" s="55">
        <v>1</v>
      </c>
      <c r="B5" s="56" t="s">
        <v>172</v>
      </c>
      <c r="C5" s="56" t="s">
        <v>172</v>
      </c>
      <c r="D5" s="57">
        <v>165442.64817905999</v>
      </c>
      <c r="F5" s="13"/>
      <c r="G5" s="13"/>
    </row>
    <row r="7" spans="1:7" x14ac:dyDescent="0.25">
      <c r="D7" s="14"/>
    </row>
    <row r="8" spans="1:7" x14ac:dyDescent="0.25">
      <c r="D8" s="1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22"/>
  <sheetViews>
    <sheetView view="pageBreakPreview" zoomScale="60" zoomScaleNormal="100" workbookViewId="0">
      <selection activeCell="D18" sqref="D18"/>
    </sheetView>
  </sheetViews>
  <sheetFormatPr defaultRowHeight="15.75" x14ac:dyDescent="0.25"/>
  <cols>
    <col min="1" max="1" width="6.5703125" style="37" customWidth="1"/>
    <col min="2" max="2" width="35.7109375" style="39" customWidth="1"/>
    <col min="3" max="3" width="31" style="39" customWidth="1"/>
    <col min="4" max="4" width="22.140625" style="38" customWidth="1"/>
    <col min="5" max="5" width="17.85546875" style="39" bestFit="1" customWidth="1"/>
    <col min="6" max="6" width="16.5703125" style="39" bestFit="1" customWidth="1"/>
    <col min="7" max="16384" width="9.140625" style="39"/>
  </cols>
  <sheetData>
    <row r="1" spans="1:6" ht="50.25" customHeight="1" x14ac:dyDescent="0.25">
      <c r="A1" s="116" t="s">
        <v>202</v>
      </c>
      <c r="B1" s="116"/>
      <c r="C1" s="116"/>
      <c r="D1" s="116"/>
    </row>
    <row r="2" spans="1:6" ht="16.5" thickBot="1" x14ac:dyDescent="0.3"/>
    <row r="3" spans="1:6" ht="54" customHeight="1" thickBot="1" x14ac:dyDescent="0.3">
      <c r="A3" s="31" t="s">
        <v>41</v>
      </c>
      <c r="B3" s="32" t="s">
        <v>123</v>
      </c>
      <c r="C3" s="32" t="s">
        <v>124</v>
      </c>
      <c r="D3" s="46" t="s">
        <v>2</v>
      </c>
    </row>
    <row r="4" spans="1:6" s="52" customFormat="1" ht="26.25" customHeight="1" thickBot="1" x14ac:dyDescent="0.3">
      <c r="A4" s="31"/>
      <c r="B4" s="51" t="s">
        <v>125</v>
      </c>
      <c r="C4" s="51" t="s">
        <v>126</v>
      </c>
      <c r="D4" s="46">
        <f>+D5+D6+D8</f>
        <v>165442.64817906002</v>
      </c>
      <c r="E4" s="39"/>
      <c r="F4" s="53"/>
    </row>
    <row r="5" spans="1:6" ht="31.5" x14ac:dyDescent="0.25">
      <c r="A5" s="44">
        <v>1</v>
      </c>
      <c r="B5" s="45" t="s">
        <v>127</v>
      </c>
      <c r="C5" s="45" t="s">
        <v>128</v>
      </c>
      <c r="D5" s="107">
        <v>70414.840369020007</v>
      </c>
      <c r="F5" s="98"/>
    </row>
    <row r="6" spans="1:6" ht="47.25" x14ac:dyDescent="0.25">
      <c r="A6" s="40">
        <v>2</v>
      </c>
      <c r="B6" s="41" t="s">
        <v>129</v>
      </c>
      <c r="C6" s="41" t="s">
        <v>130</v>
      </c>
      <c r="D6" s="108">
        <v>17456.336652000002</v>
      </c>
    </row>
    <row r="7" spans="1:6" x14ac:dyDescent="0.25">
      <c r="A7" s="40">
        <v>3</v>
      </c>
      <c r="B7" s="41" t="s">
        <v>131</v>
      </c>
      <c r="C7" s="41" t="s">
        <v>132</v>
      </c>
      <c r="D7" s="108">
        <v>0</v>
      </c>
    </row>
    <row r="8" spans="1:6" x14ac:dyDescent="0.25">
      <c r="A8" s="40">
        <v>4</v>
      </c>
      <c r="B8" s="41" t="s">
        <v>113</v>
      </c>
      <c r="C8" s="41" t="s">
        <v>133</v>
      </c>
      <c r="D8" s="108">
        <f>SUM(D9:D20)</f>
        <v>77571.471158040004</v>
      </c>
    </row>
    <row r="9" spans="1:6" x14ac:dyDescent="0.25">
      <c r="A9" s="40"/>
      <c r="B9" s="54" t="s">
        <v>134</v>
      </c>
      <c r="C9" s="54" t="s">
        <v>135</v>
      </c>
      <c r="D9" s="42"/>
    </row>
    <row r="10" spans="1:6" x14ac:dyDescent="0.25">
      <c r="A10" s="40">
        <v>4.0999999999999996</v>
      </c>
      <c r="B10" s="41" t="s">
        <v>136</v>
      </c>
      <c r="C10" s="41" t="s">
        <v>137</v>
      </c>
      <c r="D10" s="42">
        <v>19.571400000000001</v>
      </c>
    </row>
    <row r="11" spans="1:6" x14ac:dyDescent="0.25">
      <c r="A11" s="40">
        <v>4.2</v>
      </c>
      <c r="B11" s="41" t="s">
        <v>138</v>
      </c>
      <c r="C11" s="41" t="s">
        <v>139</v>
      </c>
      <c r="D11" s="42">
        <v>2562.6659935099997</v>
      </c>
    </row>
    <row r="12" spans="1:6" ht="31.5" x14ac:dyDescent="0.25">
      <c r="A12" s="40">
        <v>4.3</v>
      </c>
      <c r="B12" s="41" t="s">
        <v>140</v>
      </c>
      <c r="C12" s="41" t="s">
        <v>141</v>
      </c>
      <c r="D12" s="42">
        <v>87.47913527</v>
      </c>
    </row>
    <row r="13" spans="1:6" ht="31.5" x14ac:dyDescent="0.25">
      <c r="A13" s="40">
        <v>4.4000000000000004</v>
      </c>
      <c r="B13" s="41" t="s">
        <v>142</v>
      </c>
      <c r="C13" s="41" t="s">
        <v>143</v>
      </c>
      <c r="D13" s="42">
        <v>14827.327375999999</v>
      </c>
    </row>
    <row r="14" spans="1:6" ht="78.75" x14ac:dyDescent="0.25">
      <c r="A14" s="40">
        <v>4.5</v>
      </c>
      <c r="B14" s="41" t="s">
        <v>144</v>
      </c>
      <c r="C14" s="41" t="s">
        <v>145</v>
      </c>
      <c r="D14" s="42">
        <v>4892.1756320000004</v>
      </c>
    </row>
    <row r="15" spans="1:6" x14ac:dyDescent="0.25">
      <c r="A15" s="40">
        <v>4.5999999999999996</v>
      </c>
      <c r="B15" s="41" t="s">
        <v>146</v>
      </c>
      <c r="C15" s="41" t="s">
        <v>147</v>
      </c>
      <c r="D15" s="42">
        <v>208.50454926999998</v>
      </c>
    </row>
    <row r="16" spans="1:6" ht="31.5" x14ac:dyDescent="0.25">
      <c r="A16" s="40">
        <v>4.7</v>
      </c>
      <c r="B16" s="41" t="s">
        <v>148</v>
      </c>
      <c r="C16" s="41" t="s">
        <v>149</v>
      </c>
      <c r="D16" s="42">
        <v>3204.4508570100002</v>
      </c>
    </row>
    <row r="17" spans="1:6" x14ac:dyDescent="0.25">
      <c r="A17" s="40">
        <v>4.8</v>
      </c>
      <c r="B17" s="41" t="s">
        <v>150</v>
      </c>
      <c r="C17" s="41" t="s">
        <v>151</v>
      </c>
      <c r="D17" s="42">
        <v>0</v>
      </c>
    </row>
    <row r="18" spans="1:6" x14ac:dyDescent="0.25">
      <c r="A18" s="40">
        <v>4.9000000000000004</v>
      </c>
      <c r="B18" s="41" t="s">
        <v>152</v>
      </c>
      <c r="C18" s="41" t="s">
        <v>153</v>
      </c>
      <c r="D18" s="42">
        <v>14527.708114319999</v>
      </c>
    </row>
    <row r="19" spans="1:6" x14ac:dyDescent="0.25">
      <c r="A19" s="47">
        <v>4.0999999999999996</v>
      </c>
      <c r="B19" s="41" t="s">
        <v>154</v>
      </c>
      <c r="C19" s="41" t="s">
        <v>155</v>
      </c>
      <c r="D19" s="42">
        <v>0</v>
      </c>
    </row>
    <row r="20" spans="1:6" ht="16.5" thickBot="1" x14ac:dyDescent="0.3">
      <c r="A20" s="48">
        <v>4.1100000000000003</v>
      </c>
      <c r="B20" s="43" t="s">
        <v>113</v>
      </c>
      <c r="C20" s="43" t="s">
        <v>133</v>
      </c>
      <c r="D20" s="95">
        <v>37241.588100660003</v>
      </c>
      <c r="F20" s="59"/>
    </row>
    <row r="22" spans="1:6" x14ac:dyDescent="0.25">
      <c r="D22" s="106"/>
    </row>
  </sheetData>
  <mergeCells count="1"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K19"/>
  <sheetViews>
    <sheetView showGridLines="0" view="pageBreakPreview" zoomScaleNormal="100" zoomScaleSheetLayoutView="100" workbookViewId="0">
      <pane xSplit="3" ySplit="3" topLeftCell="D4" activePane="bottomRight" state="frozen"/>
      <selection pane="topRight" sqref="A1:C1"/>
      <selection pane="bottomLeft" sqref="A1:C1"/>
      <selection pane="bottomRight" activeCell="C27" sqref="C27:C28"/>
    </sheetView>
  </sheetViews>
  <sheetFormatPr defaultRowHeight="15.75" x14ac:dyDescent="0.25"/>
  <cols>
    <col min="1" max="1" width="1" style="1" customWidth="1"/>
    <col min="2" max="2" width="7.42578125" style="4" customWidth="1"/>
    <col min="3" max="3" width="63.42578125" style="2" customWidth="1"/>
    <col min="4" max="4" width="33" style="3" customWidth="1"/>
    <col min="5" max="5" width="3.5703125" style="1" customWidth="1"/>
    <col min="6" max="6" width="17.140625" style="1" customWidth="1"/>
    <col min="7" max="7" width="15.42578125" style="1" bestFit="1" customWidth="1"/>
    <col min="8" max="10" width="9.140625" style="1"/>
    <col min="11" max="11" width="7.28515625" style="1" bestFit="1" customWidth="1"/>
    <col min="12" max="16384" width="9.140625" style="1"/>
  </cols>
  <sheetData>
    <row r="1" spans="2:11" ht="63" customHeight="1" x14ac:dyDescent="0.25">
      <c r="B1" s="137" t="s">
        <v>203</v>
      </c>
      <c r="C1" s="137"/>
      <c r="D1" s="137"/>
    </row>
    <row r="2" spans="2:11" ht="16.5" thickBot="1" x14ac:dyDescent="0.3">
      <c r="F2" s="62"/>
    </row>
    <row r="3" spans="2:11" ht="54.75" customHeight="1" thickBot="1" x14ac:dyDescent="0.3">
      <c r="B3" s="92" t="s">
        <v>41</v>
      </c>
      <c r="C3" s="17" t="s">
        <v>156</v>
      </c>
      <c r="D3" s="18" t="s">
        <v>157</v>
      </c>
      <c r="F3" s="62"/>
    </row>
    <row r="4" spans="2:11" s="2" customFormat="1" x14ac:dyDescent="0.2">
      <c r="B4" s="5">
        <v>1</v>
      </c>
      <c r="C4" s="6" t="s">
        <v>188</v>
      </c>
      <c r="D4" s="8">
        <v>26362.316071040001</v>
      </c>
      <c r="F4" s="62"/>
      <c r="G4" s="60"/>
    </row>
    <row r="5" spans="2:11" s="2" customFormat="1" ht="22.5" customHeight="1" x14ac:dyDescent="0.2">
      <c r="B5" s="5">
        <f>+B4+1</f>
        <v>2</v>
      </c>
      <c r="C5" s="6" t="s">
        <v>160</v>
      </c>
      <c r="D5" s="8">
        <v>62006.541467669987</v>
      </c>
      <c r="F5" s="62"/>
      <c r="K5" s="60"/>
    </row>
    <row r="6" spans="2:11" s="2" customFormat="1" ht="22.5" customHeight="1" x14ac:dyDescent="0.2">
      <c r="B6" s="5">
        <f t="shared" ref="B6:B17" si="0">+B5+1</f>
        <v>3</v>
      </c>
      <c r="C6" s="6" t="s">
        <v>161</v>
      </c>
      <c r="D6" s="8">
        <v>3790.2725079499996</v>
      </c>
      <c r="F6" s="62"/>
      <c r="K6" s="60"/>
    </row>
    <row r="7" spans="2:11" s="2" customFormat="1" ht="22.5" customHeight="1" x14ac:dyDescent="0.2">
      <c r="B7" s="5">
        <f t="shared" si="0"/>
        <v>4</v>
      </c>
      <c r="C7" s="6" t="s">
        <v>162</v>
      </c>
      <c r="D7" s="8">
        <v>4923.0964400000003</v>
      </c>
      <c r="F7" s="62"/>
      <c r="K7" s="60"/>
    </row>
    <row r="8" spans="2:11" s="2" customFormat="1" ht="22.5" customHeight="1" x14ac:dyDescent="0.2">
      <c r="B8" s="5">
        <f t="shared" si="0"/>
        <v>5</v>
      </c>
      <c r="C8" s="6" t="s">
        <v>163</v>
      </c>
      <c r="D8" s="8">
        <v>0</v>
      </c>
      <c r="F8" s="62"/>
      <c r="K8" s="60"/>
    </row>
    <row r="9" spans="2:11" s="2" customFormat="1" ht="22.5" customHeight="1" collapsed="1" x14ac:dyDescent="0.2">
      <c r="B9" s="5">
        <f t="shared" si="0"/>
        <v>6</v>
      </c>
      <c r="C9" s="6" t="s">
        <v>164</v>
      </c>
      <c r="D9" s="8">
        <v>1892.5000824000001</v>
      </c>
      <c r="F9" s="62"/>
      <c r="G9" s="60"/>
      <c r="K9" s="60"/>
    </row>
    <row r="10" spans="2:11" s="2" customFormat="1" collapsed="1" x14ac:dyDescent="0.2">
      <c r="B10" s="5">
        <f t="shared" si="0"/>
        <v>7</v>
      </c>
      <c r="C10" s="6" t="s">
        <v>165</v>
      </c>
      <c r="D10" s="8">
        <v>837.33502499999997</v>
      </c>
      <c r="F10" s="62"/>
      <c r="K10" s="60"/>
    </row>
    <row r="11" spans="2:11" s="2" customFormat="1" x14ac:dyDescent="0.2">
      <c r="B11" s="5">
        <f t="shared" si="0"/>
        <v>8</v>
      </c>
      <c r="C11" s="7" t="s">
        <v>166</v>
      </c>
      <c r="D11" s="8">
        <v>1504.3180335</v>
      </c>
      <c r="F11" s="62"/>
      <c r="K11" s="60"/>
    </row>
    <row r="12" spans="2:11" s="2" customFormat="1" x14ac:dyDescent="0.2">
      <c r="B12" s="5">
        <f t="shared" si="0"/>
        <v>9</v>
      </c>
      <c r="C12" s="6" t="s">
        <v>167</v>
      </c>
      <c r="D12" s="8">
        <v>1558.5497330000001</v>
      </c>
      <c r="F12" s="62"/>
      <c r="G12" s="60"/>
      <c r="K12" s="60"/>
    </row>
    <row r="13" spans="2:11" s="2" customFormat="1" x14ac:dyDescent="0.2">
      <c r="B13" s="5">
        <f t="shared" si="0"/>
        <v>10</v>
      </c>
      <c r="C13" s="6" t="s">
        <v>168</v>
      </c>
      <c r="D13" s="8">
        <v>21486.52308313</v>
      </c>
      <c r="F13" s="62"/>
      <c r="K13" s="60"/>
    </row>
    <row r="14" spans="2:11" s="2" customFormat="1" x14ac:dyDescent="0.2">
      <c r="B14" s="5">
        <f t="shared" si="0"/>
        <v>11</v>
      </c>
      <c r="C14" s="6" t="s">
        <v>169</v>
      </c>
      <c r="D14" s="8">
        <v>182.150058</v>
      </c>
      <c r="F14" s="62"/>
      <c r="K14" s="60"/>
    </row>
    <row r="15" spans="2:11" s="2" customFormat="1" ht="31.5" x14ac:dyDescent="0.2">
      <c r="B15" s="5">
        <f t="shared" si="0"/>
        <v>12</v>
      </c>
      <c r="C15" s="6" t="s">
        <v>170</v>
      </c>
      <c r="D15" s="8">
        <v>3360.3284659999999</v>
      </c>
      <c r="F15" s="62"/>
      <c r="G15" s="60"/>
      <c r="K15" s="60"/>
    </row>
    <row r="16" spans="2:11" s="2" customFormat="1" x14ac:dyDescent="0.2">
      <c r="B16" s="5">
        <f t="shared" si="0"/>
        <v>13</v>
      </c>
      <c r="C16" s="6" t="s">
        <v>171</v>
      </c>
      <c r="D16" s="8">
        <v>12121.312614650002</v>
      </c>
      <c r="F16" s="62"/>
      <c r="K16" s="60"/>
    </row>
    <row r="17" spans="2:11" s="2" customFormat="1" ht="16.5" thickBot="1" x14ac:dyDescent="0.25">
      <c r="B17" s="5">
        <f t="shared" si="0"/>
        <v>14</v>
      </c>
      <c r="C17" s="6" t="s">
        <v>158</v>
      </c>
      <c r="D17" s="8">
        <v>25417.40459672</v>
      </c>
      <c r="E17" s="61"/>
      <c r="F17" s="62"/>
      <c r="G17" s="60"/>
      <c r="K17" s="60"/>
    </row>
    <row r="18" spans="2:11" s="4" customFormat="1" ht="31.5" customHeight="1" thickBot="1" x14ac:dyDescent="0.25">
      <c r="B18" s="135" t="s">
        <v>42</v>
      </c>
      <c r="C18" s="136"/>
      <c r="D18" s="19">
        <f>SUM(D4:D17)</f>
        <v>165442.64817905999</v>
      </c>
      <c r="F18" s="62"/>
      <c r="G18" s="62"/>
      <c r="H18" s="62"/>
    </row>
    <row r="19" spans="2:11" ht="3.75" customHeight="1" x14ac:dyDescent="0.25"/>
  </sheetData>
  <mergeCells count="2">
    <mergeCell ref="B18:C18"/>
    <mergeCell ref="B1:D1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Даромад</vt:lpstr>
      <vt:lpstr>даромад худуд</vt:lpstr>
      <vt:lpstr>+Трансферт</vt:lpstr>
      <vt:lpstr>+туманлар</vt:lpstr>
      <vt:lpstr>+харажат худуд</vt:lpstr>
      <vt:lpstr>+Тасниф</vt:lpstr>
      <vt:lpstr>+Худудий туман</vt:lpstr>
      <vt:lpstr>'+туманлар'!Заголовки_для_печати</vt:lpstr>
      <vt:lpstr>'+Худудий туман'!Заголовки_для_печати</vt:lpstr>
      <vt:lpstr>Даромад!Заголовки_для_печати</vt:lpstr>
      <vt:lpstr>'+Трансферт'!Область_печати</vt:lpstr>
      <vt:lpstr>'+туманлар'!Область_печати</vt:lpstr>
      <vt:lpstr>'+харажат худуд'!Область_печати</vt:lpstr>
      <vt:lpstr>'+Худудий туман'!Область_печати</vt:lpstr>
      <vt:lpstr>Даромад!Область_печати</vt:lpstr>
      <vt:lpstr>'даромад худуд'!Область_печати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Cgdesigner</cp:lastModifiedBy>
  <cp:revision/>
  <cp:lastPrinted>2024-11-14T05:31:36Z</cp:lastPrinted>
  <dcterms:created xsi:type="dcterms:W3CDTF">2021-07-09T14:56:24Z</dcterms:created>
  <dcterms:modified xsi:type="dcterms:W3CDTF">2024-11-14T05:32:50Z</dcterms:modified>
</cp:coreProperties>
</file>